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<sst xmlns="http://schemas.openxmlformats.org/spreadsheetml/2006/main" count="93" uniqueCount="89">
  <si>
    <t>A</t>
  </si>
  <si>
    <t>UKUPAN PRIHOD</t>
  </si>
  <si>
    <t>A.1</t>
  </si>
  <si>
    <t>Doprinosi, članarine i ostali prihodi</t>
  </si>
  <si>
    <t>A.2</t>
  </si>
  <si>
    <t>Plan skupova</t>
  </si>
  <si>
    <t>Prihodi A.1</t>
  </si>
  <si>
    <t>B</t>
  </si>
  <si>
    <t>UKUPAN RASHOD</t>
  </si>
  <si>
    <t>B.1</t>
  </si>
  <si>
    <t>Rad Sekretarijata i organa CIGRE Srbija</t>
  </si>
  <si>
    <t>B.1.1</t>
  </si>
  <si>
    <t>Aktivnosti na domaćem planu</t>
  </si>
  <si>
    <t>Prevoz radnika na posao</t>
  </si>
  <si>
    <t>Materijalni i drugi troškovi</t>
  </si>
  <si>
    <t>Troškovi reprezentacije</t>
  </si>
  <si>
    <t>B.1.2</t>
  </si>
  <si>
    <t>Aktivnosti na međunarodnom planu</t>
  </si>
  <si>
    <t>Rashodi B.1.2</t>
  </si>
  <si>
    <t>Rashodi B.1</t>
  </si>
  <si>
    <t>B.2</t>
  </si>
  <si>
    <t>Skupovi</t>
  </si>
  <si>
    <t>Rashodi B.2</t>
  </si>
  <si>
    <t xml:space="preserve">Naknade za rad na poslovima finansija, knjigovodstva, obračun plata </t>
  </si>
  <si>
    <t>OPIS PRIHODA I RASHODA</t>
  </si>
  <si>
    <t xml:space="preserve">Članarina kolektivnih i individualnih članova CIGRE Srbija </t>
  </si>
  <si>
    <t xml:space="preserve">                                                                                                                 mr Gojko Dotlić</t>
  </si>
  <si>
    <t>A.1.1</t>
  </si>
  <si>
    <t>A.1.2</t>
  </si>
  <si>
    <t>A.1.3</t>
  </si>
  <si>
    <t>A.2.1</t>
  </si>
  <si>
    <t xml:space="preserve">Naknade za angažovanje spoljnih saradnika (održavanje web sajta) </t>
  </si>
  <si>
    <t>Prihodi A.2</t>
  </si>
  <si>
    <t>A.1.4</t>
  </si>
  <si>
    <t>PLANIRANA DOBIT/GUBITAK</t>
  </si>
  <si>
    <t>Elektroprivreda Srbije, Beograd doprinos za simpozijum</t>
  </si>
  <si>
    <t>Elektromreža Srbije, Beograd doprinos za simpozijum</t>
  </si>
  <si>
    <t>Donacije sponzora i kotizacije</t>
  </si>
  <si>
    <t>Prihod od donacija EPS-a i EMS-a za redovan rad CIGRE Srbija:</t>
  </si>
  <si>
    <t>Elektroprivreda Srbije, Beograd doprinos za 2016</t>
  </si>
  <si>
    <t>Elektromreža Srbije, Beograd doprinos za 2016</t>
  </si>
  <si>
    <t>Kotizacije za učesnike 46. savetovanja CIGRE 2016</t>
  </si>
  <si>
    <t>Podrška CIGRE Pariz aktivnostima Nacionalnih komiteta (izdavanje časopisa CIGRED)</t>
  </si>
  <si>
    <t>Bruto zarada za jednog zaposlenog</t>
  </si>
  <si>
    <t>Kotizacija, putni troškovi, dnevnice za učešće u CIGRE 2016 za 2 predstavn. CIGRE Srbija</t>
  </si>
  <si>
    <t>Kotizacije za učesnike 46. savetovanja CIGRE 2016, Uplata Parizu</t>
  </si>
  <si>
    <t>Troškovi učešća predstavnika CIGRE Srbija na Prvom savetovanju SEERC 2016</t>
  </si>
  <si>
    <t>Priprema 33. savetovanja CIGRE Srbija 2017</t>
  </si>
  <si>
    <t>Skupština CIGRE Srbija 2016</t>
  </si>
  <si>
    <t>B.3</t>
  </si>
  <si>
    <t>Izdavačka delatnost</t>
  </si>
  <si>
    <t>Rashodi B.3</t>
  </si>
  <si>
    <t>A.3</t>
  </si>
  <si>
    <t>A.3.1</t>
  </si>
  <si>
    <t>A.3.2</t>
  </si>
  <si>
    <t>Podrška sponzora za izdavanje časopisa</t>
  </si>
  <si>
    <t>Prihodi A.3</t>
  </si>
  <si>
    <t>Članarina Nacionalnog komiteta za CIGRE 2016 (4 kol i 43 ind)</t>
  </si>
  <si>
    <t>DIN</t>
  </si>
  <si>
    <t>Planirano</t>
  </si>
  <si>
    <t>Realizovano</t>
  </si>
  <si>
    <t>A.3.3</t>
  </si>
  <si>
    <t>A.4</t>
  </si>
  <si>
    <t>Ostalo</t>
  </si>
  <si>
    <t>A.4.1</t>
  </si>
  <si>
    <t>Prihod od kamata</t>
  </si>
  <si>
    <t>A.4.2</t>
  </si>
  <si>
    <t>Kursne razlike</t>
  </si>
  <si>
    <t>Prihodi A.4</t>
  </si>
  <si>
    <t>UKUPNO Prihodi A.1+A.2+A.3+A.4</t>
  </si>
  <si>
    <t>Paketić za jedno dete</t>
  </si>
  <si>
    <t>Troškovi poreza</t>
  </si>
  <si>
    <t>Troškovi amortizacije imovine</t>
  </si>
  <si>
    <t>Troškovi za učešće predstavnika CIGRE Srbija na sastancima SEERC</t>
  </si>
  <si>
    <t>Rashodi B.1.1</t>
  </si>
  <si>
    <r>
      <rPr>
        <sz val="10"/>
        <rFont val="Arial"/>
        <family val="2"/>
      </rPr>
      <t>Troškovi slanja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CIGRED No 2 poštom</t>
    </r>
  </si>
  <si>
    <t>Izdavanje časopisa CIGRED (štampa CIGRED br.3 I br.4)</t>
  </si>
  <si>
    <t>Angažovanje Uređivačkog odbora CIGRED br2/15, br3/16 i br4/16</t>
  </si>
  <si>
    <t>B.4</t>
  </si>
  <si>
    <t>Izrada novih članskih karti za KOL i IND članove CIGRE Srbija 2016</t>
  </si>
  <si>
    <t>Rashodi B.4</t>
  </si>
  <si>
    <t>UKUPNO Rashodi B.1+B.2+B.3+B.4</t>
  </si>
  <si>
    <t xml:space="preserve"> REALIZACIJA  FINANSIJSKOG PLANA ZA 2016. GODINU </t>
  </si>
  <si>
    <t>Predlog</t>
  </si>
  <si>
    <t>Putni troškovi, dnevnice i kotizacije za službene potrebe Sekretarijata u zemlji (CIRED Srbija, …)</t>
  </si>
  <si>
    <t>Beograd, 20. januar 2017.god.                                                                Predsednik CIGRE Srbija</t>
  </si>
  <si>
    <t>Prihod od CIRED Srbija - Sporaz. o sar. za izdav. Časopisa u 2015 i 2016</t>
  </si>
  <si>
    <t>Rashodi 17. simpozijum CIGRE Srbija 2016</t>
  </si>
  <si>
    <t>Prihod od 17. simpozijuma CIGRE Srbija 2016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</si>
</sst>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7" fillId="15" borderId="10" xfId="0" applyFont="1" applyFill="1" applyBorder="1" applyAlignment="1">
      <alignment horizontal="right"/>
    </xf>
    <xf numFmtId="3" fontId="3" fillId="15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 horizontal="right"/>
    </xf>
    <xf numFmtId="3" fontId="3" fillId="16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16" borderId="10" xfId="0" applyNumberForma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35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4" fontId="0" fillId="15" borderId="10" xfId="0" applyNumberForma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4" fillId="18" borderId="10" xfId="0" applyFont="1" applyFill="1" applyBorder="1" applyAlignment="1">
      <alignment horizontal="right"/>
    </xf>
    <xf numFmtId="3" fontId="4" fillId="18" borderId="10" xfId="0" applyNumberFormat="1" applyFont="1" applyFill="1" applyBorder="1" applyAlignment="1">
      <alignment/>
    </xf>
    <xf numFmtId="4" fontId="8" fillId="18" borderId="10" xfId="0" applyNumberFormat="1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40">
      <selection activeCell="B17" sqref="B17"/>
    </sheetView>
  </sheetViews>
  <sheetFormatPr defaultColWidth="9.140625" defaultRowHeight="12.75"/>
  <cols>
    <col min="1" max="1" width="5.57421875" style="17" customWidth="1"/>
    <col min="2" max="2" width="76.140625" style="2" customWidth="1"/>
    <col min="3" max="3" width="10.7109375" style="16" customWidth="1"/>
    <col min="4" max="4" width="14.28125" style="0" customWidth="1"/>
  </cols>
  <sheetData>
    <row r="1" spans="2:3" ht="12.75">
      <c r="B1" s="3" t="s">
        <v>82</v>
      </c>
      <c r="C1" s="14"/>
    </row>
    <row r="2" spans="1:3" ht="12.75">
      <c r="A2" s="21"/>
      <c r="B2" s="81" t="s">
        <v>83</v>
      </c>
      <c r="C2" s="22"/>
    </row>
    <row r="3" spans="1:3" ht="12.75">
      <c r="A3" s="21"/>
      <c r="B3" s="23"/>
      <c r="C3" s="22"/>
    </row>
    <row r="4" spans="1:4" ht="12.75">
      <c r="A4" s="38"/>
      <c r="B4" s="42" t="s">
        <v>24</v>
      </c>
      <c r="C4" s="50" t="s">
        <v>59</v>
      </c>
      <c r="D4" s="51" t="s">
        <v>60</v>
      </c>
    </row>
    <row r="5" spans="1:4" ht="12.75">
      <c r="A5" s="18"/>
      <c r="B5" s="5"/>
      <c r="C5" s="46" t="s">
        <v>58</v>
      </c>
      <c r="D5" s="47" t="s">
        <v>58</v>
      </c>
    </row>
    <row r="6" spans="1:4" ht="12.75">
      <c r="A6" s="36" t="s">
        <v>0</v>
      </c>
      <c r="B6" s="37" t="s">
        <v>1</v>
      </c>
      <c r="C6" s="15"/>
      <c r="D6" s="24"/>
    </row>
    <row r="7" spans="1:6" ht="12.75">
      <c r="A7" s="19" t="s">
        <v>2</v>
      </c>
      <c r="B7" s="7" t="s">
        <v>3</v>
      </c>
      <c r="C7" s="15"/>
      <c r="D7" s="24"/>
      <c r="F7" s="44"/>
    </row>
    <row r="8" spans="1:6" ht="12.75">
      <c r="A8" s="18" t="s">
        <v>27</v>
      </c>
      <c r="B8" s="25" t="s">
        <v>38</v>
      </c>
      <c r="C8" s="15"/>
      <c r="D8" s="24"/>
      <c r="F8" s="44"/>
    </row>
    <row r="9" spans="1:6" ht="12.75">
      <c r="A9" s="18"/>
      <c r="B9" s="26" t="s">
        <v>39</v>
      </c>
      <c r="C9" s="15">
        <v>600000</v>
      </c>
      <c r="D9" s="48">
        <v>450000</v>
      </c>
      <c r="F9" s="44"/>
    </row>
    <row r="10" spans="1:6" ht="12.75">
      <c r="A10" s="18"/>
      <c r="B10" s="8" t="s">
        <v>40</v>
      </c>
      <c r="C10" s="15">
        <v>500000</v>
      </c>
      <c r="D10" s="48">
        <v>500000</v>
      </c>
      <c r="F10" s="44"/>
    </row>
    <row r="11" spans="1:6" ht="12.75">
      <c r="A11" s="18" t="s">
        <v>28</v>
      </c>
      <c r="B11" s="4" t="s">
        <v>25</v>
      </c>
      <c r="C11" s="15">
        <v>1000000</v>
      </c>
      <c r="D11" s="48">
        <v>895841.85</v>
      </c>
      <c r="F11" s="44"/>
    </row>
    <row r="12" spans="1:6" ht="12.75">
      <c r="A12" s="18" t="s">
        <v>29</v>
      </c>
      <c r="B12" s="4" t="s">
        <v>57</v>
      </c>
      <c r="C12" s="15">
        <v>700000</v>
      </c>
      <c r="D12" s="48">
        <v>675920.99</v>
      </c>
      <c r="F12" s="44"/>
    </row>
    <row r="13" spans="1:6" ht="12.75">
      <c r="A13" s="18" t="s">
        <v>33</v>
      </c>
      <c r="B13" s="4" t="s">
        <v>41</v>
      </c>
      <c r="C13" s="15">
        <v>2500000</v>
      </c>
      <c r="D13" s="48">
        <v>2418178.59</v>
      </c>
      <c r="F13" s="44"/>
    </row>
    <row r="14" spans="1:4" ht="12.75">
      <c r="A14" s="70"/>
      <c r="B14" s="33" t="s">
        <v>6</v>
      </c>
      <c r="C14" s="34">
        <f>SUM(C9:C13)</f>
        <v>5300000</v>
      </c>
      <c r="D14" s="49">
        <f>SUM(D9:D13)</f>
        <v>4939941.43</v>
      </c>
    </row>
    <row r="15" spans="1:6" ht="12.75">
      <c r="A15" s="19" t="s">
        <v>4</v>
      </c>
      <c r="B15" s="7" t="s">
        <v>5</v>
      </c>
      <c r="C15" s="15"/>
      <c r="D15" s="24"/>
      <c r="F15" s="44"/>
    </row>
    <row r="16" spans="1:6" ht="12.75">
      <c r="A16" s="18" t="s">
        <v>30</v>
      </c>
      <c r="B16" s="4" t="s">
        <v>88</v>
      </c>
      <c r="C16" s="15"/>
      <c r="D16" s="24"/>
      <c r="F16" s="44"/>
    </row>
    <row r="17" spans="1:6" ht="12.75">
      <c r="A17" s="18"/>
      <c r="B17" s="8" t="s">
        <v>35</v>
      </c>
      <c r="C17" s="15">
        <v>400000</v>
      </c>
      <c r="D17" s="48">
        <v>300000</v>
      </c>
      <c r="F17" s="44"/>
    </row>
    <row r="18" spans="1:6" ht="12.75">
      <c r="A18" s="18"/>
      <c r="B18" s="8" t="s">
        <v>36</v>
      </c>
      <c r="C18" s="15">
        <v>500000</v>
      </c>
      <c r="D18" s="48">
        <v>500000</v>
      </c>
      <c r="F18" s="44"/>
    </row>
    <row r="19" spans="1:6" ht="12.75">
      <c r="A19" s="18"/>
      <c r="B19" s="8" t="s">
        <v>37</v>
      </c>
      <c r="C19" s="15">
        <v>600000</v>
      </c>
      <c r="D19" s="48">
        <v>1065766.88</v>
      </c>
      <c r="F19" s="44"/>
    </row>
    <row r="20" spans="1:4" ht="12.75">
      <c r="A20" s="70"/>
      <c r="B20" s="33" t="s">
        <v>32</v>
      </c>
      <c r="C20" s="34">
        <f>SUM(C16:C19)</f>
        <v>1500000</v>
      </c>
      <c r="D20" s="49">
        <f>SUM(D17:D19)</f>
        <v>1865766.88</v>
      </c>
    </row>
    <row r="21" spans="1:4" ht="12.75">
      <c r="A21" s="27" t="s">
        <v>52</v>
      </c>
      <c r="B21" s="28" t="s">
        <v>50</v>
      </c>
      <c r="C21" s="15"/>
      <c r="D21" s="24"/>
    </row>
    <row r="22" spans="1:4" ht="12.75">
      <c r="A22" s="29" t="s">
        <v>53</v>
      </c>
      <c r="B22" s="4" t="s">
        <v>42</v>
      </c>
      <c r="C22" s="15"/>
      <c r="D22" s="24"/>
    </row>
    <row r="23" spans="1:4" ht="12.75">
      <c r="A23" s="29" t="s">
        <v>54</v>
      </c>
      <c r="B23" s="25" t="s">
        <v>55</v>
      </c>
      <c r="C23" s="15">
        <v>170000</v>
      </c>
      <c r="D23" s="24"/>
    </row>
    <row r="24" spans="1:6" ht="12.75">
      <c r="A24" s="29" t="s">
        <v>61</v>
      </c>
      <c r="B24" s="53" t="s">
        <v>86</v>
      </c>
      <c r="C24" s="15"/>
      <c r="D24" s="48">
        <v>598572.75</v>
      </c>
      <c r="F24" s="44"/>
    </row>
    <row r="25" spans="1:6" ht="12.75">
      <c r="A25" s="70"/>
      <c r="B25" s="35" t="s">
        <v>56</v>
      </c>
      <c r="C25" s="34">
        <f>SUM(C22:C24)</f>
        <v>170000</v>
      </c>
      <c r="D25" s="49">
        <f>SUM(D22:D24)</f>
        <v>598572.75</v>
      </c>
      <c r="F25" s="44"/>
    </row>
    <row r="26" spans="1:6" ht="12.75">
      <c r="A26" s="54" t="s">
        <v>62</v>
      </c>
      <c r="B26" s="55" t="s">
        <v>63</v>
      </c>
      <c r="C26" s="52"/>
      <c r="D26" s="24"/>
      <c r="F26" s="44"/>
    </row>
    <row r="27" spans="1:6" ht="12.75">
      <c r="A27" s="56" t="s">
        <v>64</v>
      </c>
      <c r="B27" s="57" t="s">
        <v>65</v>
      </c>
      <c r="C27" s="52"/>
      <c r="D27" s="48">
        <v>8379.36</v>
      </c>
      <c r="F27" s="44"/>
    </row>
    <row r="28" spans="1:4" ht="12.75">
      <c r="A28" s="56" t="s">
        <v>66</v>
      </c>
      <c r="B28" s="57" t="s">
        <v>67</v>
      </c>
      <c r="C28" s="41"/>
      <c r="D28" s="48">
        <v>8776.94</v>
      </c>
    </row>
    <row r="29" spans="1:4" ht="12.75">
      <c r="A29" s="74"/>
      <c r="B29" s="35" t="s">
        <v>68</v>
      </c>
      <c r="C29" s="34"/>
      <c r="D29" s="49">
        <f>SUM(D26:D28)</f>
        <v>17156.300000000003</v>
      </c>
    </row>
    <row r="30" spans="1:6" ht="12.75">
      <c r="A30" s="30"/>
      <c r="B30" s="59" t="s">
        <v>69</v>
      </c>
      <c r="C30" s="43">
        <f>SUM(C14,C20,C25)</f>
        <v>6970000</v>
      </c>
      <c r="D30" s="58">
        <f>SUM(D14,D20,D25,D29)</f>
        <v>7421437.359999999</v>
      </c>
      <c r="F30" s="44"/>
    </row>
    <row r="31" spans="1:6" ht="12.75">
      <c r="A31" s="18"/>
      <c r="B31" s="4"/>
      <c r="C31" s="15"/>
      <c r="D31" s="24"/>
      <c r="F31" s="44"/>
    </row>
    <row r="32" spans="1:6" ht="12.75">
      <c r="A32" s="79" t="s">
        <v>7</v>
      </c>
      <c r="B32" s="80" t="s">
        <v>8</v>
      </c>
      <c r="C32" s="15"/>
      <c r="D32" s="24"/>
      <c r="F32" s="44"/>
    </row>
    <row r="33" spans="1:4" ht="12.75">
      <c r="A33" s="19" t="s">
        <v>9</v>
      </c>
      <c r="B33" s="7" t="s">
        <v>10</v>
      </c>
      <c r="C33" s="15"/>
      <c r="D33" s="24"/>
    </row>
    <row r="34" spans="1:6" ht="12.75">
      <c r="A34" s="20" t="s">
        <v>11</v>
      </c>
      <c r="B34" s="13" t="s">
        <v>12</v>
      </c>
      <c r="C34" s="15"/>
      <c r="D34" s="24"/>
      <c r="F34" s="44"/>
    </row>
    <row r="35" spans="1:4" ht="12.75">
      <c r="A35" s="6">
        <v>1</v>
      </c>
      <c r="B35" s="4" t="s">
        <v>43</v>
      </c>
      <c r="C35" s="15">
        <v>1450000</v>
      </c>
      <c r="D35" s="48">
        <v>1452450</v>
      </c>
    </row>
    <row r="36" spans="1:4" ht="12.75">
      <c r="A36" s="6">
        <v>2</v>
      </c>
      <c r="B36" s="4" t="s">
        <v>23</v>
      </c>
      <c r="C36" s="15">
        <v>440000</v>
      </c>
      <c r="D36" s="48">
        <v>442700</v>
      </c>
    </row>
    <row r="37" spans="1:4" ht="12.75">
      <c r="A37" s="6">
        <v>3</v>
      </c>
      <c r="B37" s="4" t="s">
        <v>13</v>
      </c>
      <c r="C37" s="15">
        <v>44000</v>
      </c>
      <c r="D37" s="48">
        <v>43938</v>
      </c>
    </row>
    <row r="38" spans="1:6" ht="12.75">
      <c r="A38" s="6">
        <v>4</v>
      </c>
      <c r="B38" s="4" t="s">
        <v>31</v>
      </c>
      <c r="C38" s="15">
        <v>300000</v>
      </c>
      <c r="D38" s="60">
        <v>331762</v>
      </c>
      <c r="F38" s="44"/>
    </row>
    <row r="39" spans="1:8" ht="12.75">
      <c r="A39" s="6">
        <v>5</v>
      </c>
      <c r="B39" s="4" t="s">
        <v>14</v>
      </c>
      <c r="C39" s="15">
        <v>150000</v>
      </c>
      <c r="D39" s="48">
        <v>162305.43</v>
      </c>
      <c r="F39" s="44"/>
      <c r="H39" s="1"/>
    </row>
    <row r="40" spans="1:6" ht="24" customHeight="1">
      <c r="A40" s="6">
        <v>6</v>
      </c>
      <c r="B40" s="82" t="s">
        <v>84</v>
      </c>
      <c r="C40" s="15">
        <v>20000</v>
      </c>
      <c r="D40" s="48">
        <v>9614</v>
      </c>
      <c r="F40" s="44"/>
    </row>
    <row r="41" spans="1:6" ht="12.75">
      <c r="A41" s="6">
        <v>7</v>
      </c>
      <c r="B41" s="11" t="s">
        <v>15</v>
      </c>
      <c r="C41" s="15">
        <v>100000</v>
      </c>
      <c r="D41" s="48">
        <v>100000</v>
      </c>
      <c r="F41" s="44"/>
    </row>
    <row r="42" spans="1:6" ht="12.75">
      <c r="A42" s="61">
        <v>8</v>
      </c>
      <c r="B42" s="62" t="s">
        <v>70</v>
      </c>
      <c r="C42" s="15"/>
      <c r="D42" s="48">
        <v>9166</v>
      </c>
      <c r="F42" s="44"/>
    </row>
    <row r="43" spans="1:6" ht="12.75">
      <c r="A43" s="61">
        <v>9</v>
      </c>
      <c r="B43" s="62" t="s">
        <v>71</v>
      </c>
      <c r="C43" s="15"/>
      <c r="D43" s="48">
        <v>15779</v>
      </c>
      <c r="F43" s="44"/>
    </row>
    <row r="44" spans="1:6" ht="12.75">
      <c r="A44" s="61">
        <v>10</v>
      </c>
      <c r="B44" s="62" t="s">
        <v>72</v>
      </c>
      <c r="C44" s="15"/>
      <c r="D44" s="48">
        <v>33770</v>
      </c>
      <c r="F44" s="44"/>
    </row>
    <row r="45" spans="1:6" ht="12.75">
      <c r="A45" s="61"/>
      <c r="B45" s="64" t="s">
        <v>74</v>
      </c>
      <c r="C45" s="34">
        <f>SUM(C35:C41)</f>
        <v>2504000</v>
      </c>
      <c r="D45" s="49">
        <f>SUM(D35:D44)</f>
        <v>2601484.43</v>
      </c>
      <c r="F45" s="44"/>
    </row>
    <row r="46" spans="1:6" ht="12.75">
      <c r="A46" s="18"/>
      <c r="B46" s="4"/>
      <c r="C46" s="15"/>
      <c r="D46" s="24"/>
      <c r="F46" s="44"/>
    </row>
    <row r="47" spans="1:6" ht="12.75">
      <c r="A47" s="20" t="s">
        <v>16</v>
      </c>
      <c r="B47" s="13" t="s">
        <v>17</v>
      </c>
      <c r="C47" s="15"/>
      <c r="D47" s="24"/>
      <c r="F47" s="44"/>
    </row>
    <row r="48" spans="1:6" ht="12.75">
      <c r="A48" s="6">
        <v>1</v>
      </c>
      <c r="B48" s="4" t="s">
        <v>57</v>
      </c>
      <c r="C48" s="15">
        <v>700000</v>
      </c>
      <c r="D48" s="48">
        <v>682968.26</v>
      </c>
      <c r="F48" s="44"/>
    </row>
    <row r="49" spans="1:7" s="1" customFormat="1" ht="12.75">
      <c r="A49" s="10">
        <v>2</v>
      </c>
      <c r="B49" s="11" t="s">
        <v>45</v>
      </c>
      <c r="C49" s="12">
        <v>2500000</v>
      </c>
      <c r="D49" s="48">
        <v>2540692.24</v>
      </c>
      <c r="E49"/>
      <c r="F49" s="44"/>
      <c r="G49"/>
    </row>
    <row r="50" spans="1:6" s="1" customFormat="1" ht="12.75">
      <c r="A50" s="10">
        <v>3</v>
      </c>
      <c r="B50" s="11" t="s">
        <v>46</v>
      </c>
      <c r="C50" s="12">
        <v>1000000</v>
      </c>
      <c r="D50" s="60">
        <v>408916</v>
      </c>
      <c r="F50" s="45"/>
    </row>
    <row r="51" spans="1:4" s="1" customFormat="1" ht="12.75">
      <c r="A51" s="10">
        <v>4</v>
      </c>
      <c r="B51" s="24" t="s">
        <v>44</v>
      </c>
      <c r="C51" s="12">
        <v>500000</v>
      </c>
      <c r="D51" s="60">
        <v>428314.28</v>
      </c>
    </row>
    <row r="52" spans="1:4" s="1" customFormat="1" ht="12.75">
      <c r="A52" s="10">
        <v>5</v>
      </c>
      <c r="B52" s="63" t="s">
        <v>73</v>
      </c>
      <c r="C52" s="12"/>
      <c r="D52" s="60">
        <v>115285.57</v>
      </c>
    </row>
    <row r="53" spans="1:6" ht="12.75">
      <c r="A53" s="18"/>
      <c r="B53" s="9" t="s">
        <v>18</v>
      </c>
      <c r="C53" s="34">
        <f>SUM(C48:C52)</f>
        <v>4700000</v>
      </c>
      <c r="D53" s="49">
        <f>SUM(D48:D52)</f>
        <v>4176176.35</v>
      </c>
      <c r="F53" s="44"/>
    </row>
    <row r="54" spans="1:4" ht="12.75">
      <c r="A54" s="70"/>
      <c r="B54" s="31" t="s">
        <v>19</v>
      </c>
      <c r="C54" s="32">
        <f>SUM(C45,C53)</f>
        <v>7204000</v>
      </c>
      <c r="D54" s="65">
        <f>SUM(D45,D53)</f>
        <v>6777660.78</v>
      </c>
    </row>
    <row r="55" spans="1:6" ht="12.75">
      <c r="A55" s="19" t="s">
        <v>20</v>
      </c>
      <c r="B55" s="7" t="s">
        <v>21</v>
      </c>
      <c r="C55" s="15"/>
      <c r="D55" s="24"/>
      <c r="F55" s="44"/>
    </row>
    <row r="56" spans="1:4" ht="12.75">
      <c r="A56" s="6">
        <v>1</v>
      </c>
      <c r="B56" s="4" t="s">
        <v>87</v>
      </c>
      <c r="C56" s="15">
        <v>1500000</v>
      </c>
      <c r="D56" s="48">
        <v>1050262</v>
      </c>
    </row>
    <row r="57" spans="1:4" ht="12.75">
      <c r="A57" s="6">
        <v>2</v>
      </c>
      <c r="B57" s="4" t="s">
        <v>47</v>
      </c>
      <c r="C57" s="15">
        <v>100000</v>
      </c>
      <c r="D57" s="24">
        <v>0</v>
      </c>
    </row>
    <row r="58" spans="1:6" s="1" customFormat="1" ht="12.75">
      <c r="A58" s="10">
        <v>3</v>
      </c>
      <c r="B58" s="11" t="s">
        <v>48</v>
      </c>
      <c r="C58" s="12">
        <v>100000</v>
      </c>
      <c r="D58" s="60">
        <v>25000</v>
      </c>
      <c r="F58" s="45"/>
    </row>
    <row r="59" spans="1:6" ht="12.75">
      <c r="A59" s="70"/>
      <c r="B59" s="31" t="s">
        <v>22</v>
      </c>
      <c r="C59" s="32">
        <f>SUM(C56:C58)</f>
        <v>1700000</v>
      </c>
      <c r="D59" s="65">
        <f>SUM(D56:D58)</f>
        <v>1075262</v>
      </c>
      <c r="F59" s="44"/>
    </row>
    <row r="60" spans="1:6" ht="12.75">
      <c r="A60" s="27" t="s">
        <v>49</v>
      </c>
      <c r="B60" s="28" t="s">
        <v>50</v>
      </c>
      <c r="C60" s="15"/>
      <c r="D60" s="24"/>
      <c r="F60" s="44"/>
    </row>
    <row r="61" spans="1:6" ht="12.75">
      <c r="A61" s="69">
        <v>1</v>
      </c>
      <c r="B61" s="66" t="s">
        <v>77</v>
      </c>
      <c r="C61" s="15"/>
      <c r="D61" s="48">
        <v>569628</v>
      </c>
      <c r="F61" s="44"/>
    </row>
    <row r="62" spans="1:6" ht="12.75">
      <c r="A62" s="69">
        <v>2</v>
      </c>
      <c r="B62" s="67" t="s">
        <v>75</v>
      </c>
      <c r="C62" s="15"/>
      <c r="D62" s="48">
        <v>15000</v>
      </c>
      <c r="F62" s="44"/>
    </row>
    <row r="63" spans="1:6" ht="12.75">
      <c r="A63" s="69">
        <v>3</v>
      </c>
      <c r="B63" s="68" t="s">
        <v>76</v>
      </c>
      <c r="C63" s="15">
        <v>400000</v>
      </c>
      <c r="D63" s="48">
        <v>378000</v>
      </c>
      <c r="F63" s="44"/>
    </row>
    <row r="64" spans="1:6" ht="12.75">
      <c r="A64" s="70"/>
      <c r="B64" s="31" t="s">
        <v>51</v>
      </c>
      <c r="C64" s="32">
        <f>SUM(C63:C63)</f>
        <v>400000</v>
      </c>
      <c r="D64" s="65">
        <f>SUM(D61:D63)</f>
        <v>962628</v>
      </c>
      <c r="F64" s="44"/>
    </row>
    <row r="65" spans="1:6" ht="12.75">
      <c r="A65" s="54" t="s">
        <v>78</v>
      </c>
      <c r="B65" s="72" t="s">
        <v>63</v>
      </c>
      <c r="C65" s="52"/>
      <c r="D65" s="71"/>
      <c r="F65" s="44"/>
    </row>
    <row r="66" spans="1:6" ht="12.75">
      <c r="A66" s="70">
        <v>1</v>
      </c>
      <c r="B66" s="73" t="s">
        <v>79</v>
      </c>
      <c r="C66" s="52"/>
      <c r="D66" s="71">
        <v>73500</v>
      </c>
      <c r="F66" s="44"/>
    </row>
    <row r="67" spans="1:6" ht="12.75">
      <c r="A67" s="18"/>
      <c r="B67" s="31" t="s">
        <v>80</v>
      </c>
      <c r="C67" s="15"/>
      <c r="D67" s="65">
        <f>SUM(D66)</f>
        <v>73500</v>
      </c>
      <c r="F67" s="44"/>
    </row>
    <row r="68" spans="1:4" ht="12.75">
      <c r="A68" s="75"/>
      <c r="B68" s="76" t="s">
        <v>81</v>
      </c>
      <c r="C68" s="77">
        <f>SUM(C54,C59,C64)</f>
        <v>9304000</v>
      </c>
      <c r="D68" s="78">
        <f>SUM(D54,D59,D64,D67)</f>
        <v>8889050.780000001</v>
      </c>
    </row>
    <row r="69" spans="1:4" ht="12.75">
      <c r="A69" s="18"/>
      <c r="B69" s="4"/>
      <c r="C69" s="15"/>
      <c r="D69" s="24"/>
    </row>
    <row r="70" spans="1:4" ht="12.75">
      <c r="A70" s="38"/>
      <c r="B70" s="39" t="s">
        <v>34</v>
      </c>
      <c r="C70" s="40">
        <f>C30-C68</f>
        <v>-2334000</v>
      </c>
      <c r="D70" s="40">
        <f>D30-D68</f>
        <v>-1467613.4200000018</v>
      </c>
    </row>
    <row r="71" ht="12.75">
      <c r="F71" s="44"/>
    </row>
    <row r="72" ht="12.75">
      <c r="A72" s="17" t="s">
        <v>85</v>
      </c>
    </row>
    <row r="73" spans="2:6" ht="12.75">
      <c r="B73" s="2" t="s">
        <v>26</v>
      </c>
      <c r="F73" s="44"/>
    </row>
    <row r="74" ht="12.75">
      <c r="F74" s="44"/>
    </row>
    <row r="76" ht="12.75">
      <c r="F76" s="44"/>
    </row>
    <row r="77" ht="12.75">
      <c r="F77" s="44"/>
    </row>
    <row r="78" ht="12.75">
      <c r="F78" s="44"/>
    </row>
    <row r="79" ht="12.75">
      <c r="F79" s="44"/>
    </row>
    <row r="84" ht="12.75">
      <c r="F84" s="44"/>
    </row>
    <row r="85" ht="12.75">
      <c r="F85" s="44"/>
    </row>
    <row r="86" ht="12.75">
      <c r="F86" s="44"/>
    </row>
    <row r="88" ht="12.75">
      <c r="F88" s="44"/>
    </row>
  </sheetData>
  <sheetProtection/>
  <printOptions/>
  <pageMargins left="0.5" right="0.5" top="0.5" bottom="0.5" header="0.5" footer="0.5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CIGRE</cp:lastModifiedBy>
  <cp:lastPrinted>2015-11-12T09:59:05Z</cp:lastPrinted>
  <dcterms:created xsi:type="dcterms:W3CDTF">2008-02-21T10:09:14Z</dcterms:created>
  <dcterms:modified xsi:type="dcterms:W3CDTF">2017-01-19T09:09:45Z</dcterms:modified>
  <cp:category/>
  <cp:version/>
  <cp:contentType/>
  <cp:contentStatus/>
</cp:coreProperties>
</file>